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sdot-my.sharepoint.com/personal/willisr_wsdot_wa_gov/Documents/Desktop/"/>
    </mc:Choice>
  </mc:AlternateContent>
  <xr:revisionPtr revIDLastSave="3" documentId="8_{5CC85E4C-26CD-4407-956E-5F05C59CC1EC}" xr6:coauthVersionLast="47" xr6:coauthVersionMax="47" xr10:uidLastSave="{44C3596A-7877-42CF-BEFA-610B9793D9D8}"/>
  <bookViews>
    <workbookView xWindow="-120" yWindow="-120" windowWidth="29040" windowHeight="15840" xr2:uid="{00000000-000D-0000-FFFF-FFFF00000000}"/>
  </bookViews>
  <sheets>
    <sheet name="100yr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F30" i="1"/>
  <c r="D56" i="1"/>
  <c r="D26" i="1"/>
  <c r="F31" i="1" l="1"/>
  <c r="F39" i="1"/>
  <c r="F40" i="1" s="1"/>
  <c r="F33" i="1"/>
  <c r="F34" i="1" s="1"/>
  <c r="F36" i="1"/>
  <c r="F37" i="1" s="1"/>
  <c r="F69" i="1"/>
  <c r="F70" i="1" s="1"/>
  <c r="F63" i="1"/>
  <c r="F64" i="1" s="1"/>
  <c r="F61" i="1"/>
  <c r="F66" i="1"/>
  <c r="F67" i="1" s="1"/>
</calcChain>
</file>

<file path=xl/sharedStrings.xml><?xml version="1.0" encoding="utf-8"?>
<sst xmlns="http://schemas.openxmlformats.org/spreadsheetml/2006/main" count="71" uniqueCount="37">
  <si>
    <t>Project:</t>
  </si>
  <si>
    <t>Stream Crossing:</t>
  </si>
  <si>
    <t>Designer:</t>
  </si>
  <si>
    <t>Date:</t>
  </si>
  <si>
    <t>References:</t>
  </si>
  <si>
    <t>Bathurst, J.C. (1987) Critical Conditions for Movement in Steep Boulder-Bed Streams. Int. Assoc. of</t>
  </si>
  <si>
    <t>Hydraulical Sciences Pub. Vol. 165.</t>
  </si>
  <si>
    <t>Input Data From HEC-RAS</t>
  </si>
  <si>
    <t>Cross Section Name/Station:</t>
  </si>
  <si>
    <t>Flow Event:</t>
  </si>
  <si>
    <t>yr</t>
  </si>
  <si>
    <t>Energy Slope (S) - ft/ft:</t>
  </si>
  <si>
    <t>S =</t>
  </si>
  <si>
    <t>ft/ft</t>
  </si>
  <si>
    <t>100-yr Flow in Main Channel (Q):</t>
  </si>
  <si>
    <t>cfs</t>
  </si>
  <si>
    <t>Q =</t>
  </si>
  <si>
    <t>Stream Width (W):</t>
  </si>
  <si>
    <t>W =</t>
  </si>
  <si>
    <t>ft</t>
  </si>
  <si>
    <r>
      <t>q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=</t>
    </r>
  </si>
  <si>
    <r>
      <t>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/s</t>
    </r>
  </si>
  <si>
    <r>
      <t>Specific Discharge (q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 - (cfs/ft):</t>
    </r>
  </si>
  <si>
    <r>
      <t>D</t>
    </r>
    <r>
      <rPr>
        <vertAlign val="subscript"/>
        <sz val="11"/>
        <color theme="1"/>
        <rFont val="Calibri"/>
        <family val="2"/>
        <scheme val="minor"/>
      </rPr>
      <t>84</t>
    </r>
    <r>
      <rPr>
        <sz val="11"/>
        <color theme="1"/>
        <rFont val="Calibri"/>
        <family val="2"/>
        <scheme val="minor"/>
      </rPr>
      <t xml:space="preserve"> =</t>
    </r>
  </si>
  <si>
    <r>
      <t>D</t>
    </r>
    <r>
      <rPr>
        <vertAlign val="subscript"/>
        <sz val="11"/>
        <color theme="1"/>
        <rFont val="Calibri"/>
        <family val="2"/>
        <scheme val="minor"/>
      </rPr>
      <t>16</t>
    </r>
    <r>
      <rPr>
        <sz val="11"/>
        <color theme="1"/>
        <rFont val="Calibri"/>
        <family val="2"/>
        <scheme val="minor"/>
      </rPr>
      <t xml:space="preserve"> =</t>
    </r>
  </si>
  <si>
    <r>
      <t>D</t>
    </r>
    <r>
      <rPr>
        <vertAlign val="subscript"/>
        <sz val="11"/>
        <color theme="1"/>
        <rFont val="Calibri"/>
        <family val="2"/>
        <scheme val="minor"/>
      </rPr>
      <t>50</t>
    </r>
    <r>
      <rPr>
        <sz val="11"/>
        <color theme="1"/>
        <rFont val="Calibri"/>
        <family val="2"/>
        <scheme val="minor"/>
      </rPr>
      <t xml:space="preserve"> =</t>
    </r>
  </si>
  <si>
    <r>
      <t>D</t>
    </r>
    <r>
      <rPr>
        <vertAlign val="subscript"/>
        <sz val="11"/>
        <color theme="1"/>
        <rFont val="Calibri"/>
        <family val="2"/>
        <scheme val="minor"/>
      </rPr>
      <t>100</t>
    </r>
    <r>
      <rPr>
        <sz val="11"/>
        <color theme="1"/>
        <rFont val="Calibri"/>
        <family val="2"/>
        <scheme val="minor"/>
      </rPr>
      <t xml:space="preserve"> =</t>
    </r>
  </si>
  <si>
    <t>in</t>
  </si>
  <si>
    <t>C. Kramer</t>
  </si>
  <si>
    <t xml:space="preserve">Checked By: </t>
  </si>
  <si>
    <t>BED MATERIAL SIZING CALCULATIONS</t>
  </si>
  <si>
    <t>XL #### Lake Creek Fish Passage</t>
  </si>
  <si>
    <t>SR Route:</t>
  </si>
  <si>
    <t>Mile Post:</t>
  </si>
  <si>
    <t>Lake Creek</t>
  </si>
  <si>
    <t>H. Thurston</t>
  </si>
  <si>
    <t>2-yr Flow in Main Channel (Q):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</si>
</sst>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16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2" fontId="0" fillId="0" borderId="0" xfId="0" applyNumberFormat="1"/>
    <xf numFmtId="0" fontId="0" fillId="0" borderId="3" xfId="0" applyBorder="1" applyAlignment="1">
      <alignment horizontal="right"/>
    </xf>
    <xf numFmtId="2" fontId="0" fillId="0" borderId="4" xfId="0" applyNumberFormat="1" applyBorder="1"/>
    <xf numFmtId="0" fontId="0" fillId="0" borderId="5" xfId="0" applyBorder="1"/>
    <xf numFmtId="0" fontId="0" fillId="0" borderId="6" xfId="0" applyBorder="1" applyAlignment="1">
      <alignment horizontal="right"/>
    </xf>
    <xf numFmtId="2" fontId="0" fillId="0" borderId="7" xfId="0" applyNumberFormat="1" applyBorder="1"/>
    <xf numFmtId="0" fontId="0" fillId="0" borderId="8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center"/>
    </xf>
    <xf numFmtId="14" fontId="0" fillId="0" borderId="0" xfId="0" applyNumberFormat="1"/>
    <xf numFmtId="0" fontId="1" fillId="0" borderId="1" xfId="0" applyFont="1" applyBorder="1"/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411480</xdr:colOff>
      <xdr:row>13</xdr:row>
      <xdr:rowOff>110490</xdr:rowOff>
    </xdr:from>
    <xdr:ext cx="2362200" cy="6444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411480" y="1954530"/>
              <a:ext cx="2362200" cy="6444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84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=3.5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4</m:t>
                    </m:r>
                    <m:r>
                      <a:rPr lang="en-US" sz="11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/>
                          </a:rPr>
                          <m:t>𝑆</m:t>
                        </m:r>
                      </m:e>
                      <m:sup>
                        <m:r>
                          <a:rPr lang="en-US" sz="1100" b="0" i="1">
                            <a:latin typeface="Cambria Math"/>
                          </a:rPr>
                          <m:t>0.747</m:t>
                        </m:r>
                      </m:sup>
                    </m:sSup>
                    <m:r>
                      <a:rPr lang="en-US" sz="1100" b="0" i="1">
                        <a:latin typeface="Cambria Math"/>
                      </a:rPr>
                      <m:t>∗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/>
                                  </a:rPr>
                                  <m:t>1.25∗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𝑞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𝑐</m:t>
                                    </m:r>
                                  </m:sub>
                                </m:sSub>
                              </m:e>
                            </m:d>
                          </m:e>
                          <m:sup>
                            <m:box>
                              <m:box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boxPr>
                              <m:e>
                                <m:argPr>
                                  <m:argSz m:val="-1"/>
                                </m:argPr>
                                <m:f>
                                  <m:f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2</m:t>
                                    </m:r>
                                  </m:num>
                                  <m:den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3</m:t>
                                    </m:r>
                                  </m:den>
                                </m:f>
                              </m:e>
                            </m:box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𝑔</m:t>
                            </m:r>
                          </m:e>
                          <m:sup>
                            <m:box>
                              <m:box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boxPr>
                              <m:e>
                                <m:argPr>
                                  <m:argSz m:val="-1"/>
                                </m:argPr>
                                <m:f>
                                  <m:f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3</m:t>
                                    </m:r>
                                  </m:den>
                                </m:f>
                              </m:e>
                            </m:box>
                          </m:sup>
                        </m:s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411480" y="1954530"/>
              <a:ext cx="2362200" cy="6444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𝐷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84=3.5</a:t>
              </a:r>
              <a:r>
                <a:rPr lang="en-US" sz="1100" b="0" i="0">
                  <a:latin typeface="Cambria Math" panose="02040503050406030204" pitchFamily="18" charset="0"/>
                </a:rPr>
                <a:t>4</a:t>
              </a:r>
              <a:r>
                <a:rPr lang="en-US" sz="1100" b="0" i="0">
                  <a:latin typeface="Cambria Math"/>
                </a:rPr>
                <a:t>∗𝑆</a:t>
              </a:r>
              <a:r>
                <a:rPr lang="en-US" sz="1100" b="0" i="0">
                  <a:latin typeface="Cambria Math" panose="02040503050406030204" pitchFamily="18" charset="0"/>
                </a:rPr>
                <a:t>^</a:t>
              </a:r>
              <a:r>
                <a:rPr lang="en-US" sz="1100" b="0" i="0">
                  <a:latin typeface="Cambria Math"/>
                </a:rPr>
                <a:t>0.747∗</a:t>
              </a:r>
              <a:r>
                <a:rPr lang="en-US" sz="1100" b="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/>
                </a:rPr>
                <a:t>1.25∗𝑞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𝑐</a:t>
              </a:r>
              <a:r>
                <a:rPr lang="en-US" sz="1100" b="0" i="0">
                  <a:latin typeface="Cambria Math" panose="02040503050406030204" pitchFamily="18" charset="0"/>
                </a:rPr>
                <a:t> )^□(64&amp;</a:t>
              </a:r>
              <a:r>
                <a:rPr lang="en-US" sz="1100" b="0" i="0">
                  <a:latin typeface="Cambria Math"/>
                </a:rPr>
                <a:t>2</a:t>
              </a:r>
              <a:r>
                <a:rPr lang="en-US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/>
                </a:rPr>
                <a:t>3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en-US" sz="1100" b="0" i="0">
                  <a:latin typeface="Cambria Math"/>
                </a:rPr>
                <a:t>𝑔</a:t>
              </a:r>
              <a:r>
                <a:rPr lang="en-US" sz="1100" b="0" i="0">
                  <a:latin typeface="Cambria Math" panose="02040503050406030204" pitchFamily="18" charset="0"/>
                </a:rPr>
                <a:t>^□(64&amp;</a:t>
              </a:r>
              <a:r>
                <a:rPr lang="en-US" sz="1100" b="0" i="0">
                  <a:latin typeface="Cambria Math"/>
                </a:rPr>
                <a:t>1</a:t>
              </a:r>
              <a:r>
                <a:rPr lang="en-US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/>
                </a:rPr>
                <a:t>3</a:t>
              </a:r>
              <a:r>
                <a:rPr lang="en-US" sz="1100" b="0" i="0">
                  <a:latin typeface="Cambria Math" panose="02040503050406030204" pitchFamily="18" charset="0"/>
                </a:rPr>
                <a:t>)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411480</xdr:colOff>
      <xdr:row>13</xdr:row>
      <xdr:rowOff>171450</xdr:rowOff>
    </xdr:from>
    <xdr:ext cx="914400" cy="44589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3459480" y="2015490"/>
              <a:ext cx="914400" cy="4458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𝑐𝑓𝑠</m:t>
                    </m:r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𝑓𝑡</m:t>
                            </m:r>
                          </m:e>
                          <m:sup>
                            <m:r>
                              <a:rPr lang="en-US" sz="1100" b="0" i="1">
                                <a:latin typeface="Cambria Math"/>
                              </a:rPr>
                              <m:t>3</m:t>
                            </m:r>
                          </m:sup>
                        </m:sSup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𝑠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3459480" y="2015490"/>
              <a:ext cx="914400" cy="4458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𝑐𝑓𝑠=〖𝑓𝑡〗^3/𝑠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327660</xdr:colOff>
      <xdr:row>23</xdr:row>
      <xdr:rowOff>140970</xdr:rowOff>
    </xdr:from>
    <xdr:ext cx="1074420" cy="41011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3825240" y="3813810"/>
              <a:ext cx="1074420" cy="4101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𝑞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𝑐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</a:rPr>
                          <m:t>𝑄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𝑊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3825240" y="3813810"/>
              <a:ext cx="1074420" cy="4101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𝑞_𝑐=𝑄/𝑊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670560</xdr:colOff>
      <xdr:row>31</xdr:row>
      <xdr:rowOff>57150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670560" y="523875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16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𝐷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84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670560" y="523875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𝐷_16=𝐷_84/8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99060</xdr:colOff>
      <xdr:row>27</xdr:row>
      <xdr:rowOff>152400</xdr:rowOff>
    </xdr:from>
    <xdr:ext cx="2362200" cy="6444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99060" y="4587240"/>
              <a:ext cx="2362200" cy="6444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84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=3.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54</m:t>
                    </m:r>
                    <m:r>
                      <a:rPr lang="en-US" sz="11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/>
                          </a:rPr>
                          <m:t>𝑆</m:t>
                        </m:r>
                      </m:e>
                      <m:sup>
                        <m:r>
                          <a:rPr lang="en-US" sz="1100" b="0" i="1">
                            <a:latin typeface="Cambria Math"/>
                          </a:rPr>
                          <m:t>0.747</m:t>
                        </m:r>
                      </m:sup>
                    </m:sSup>
                    <m:r>
                      <a:rPr lang="en-US" sz="1100" b="0" i="1">
                        <a:latin typeface="Cambria Math"/>
                      </a:rPr>
                      <m:t>∗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/>
                                  </a:rPr>
                                  <m:t>1.25∗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𝑞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𝑐</m:t>
                                    </m:r>
                                  </m:sub>
                                </m:sSub>
                              </m:e>
                            </m:d>
                          </m:e>
                          <m:sup>
                            <m:box>
                              <m:box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boxPr>
                              <m:e>
                                <m:argPr>
                                  <m:argSz m:val="-1"/>
                                </m:argPr>
                                <m:f>
                                  <m:f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2</m:t>
                                    </m:r>
                                  </m:num>
                                  <m:den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3</m:t>
                                    </m:r>
                                  </m:den>
                                </m:f>
                              </m:e>
                            </m:box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𝑔</m:t>
                            </m:r>
                          </m:e>
                          <m:sup>
                            <m:box>
                              <m:box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boxPr>
                              <m:e>
                                <m:argPr>
                                  <m:argSz m:val="-1"/>
                                </m:argPr>
                                <m:f>
                                  <m:f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3</m:t>
                                    </m:r>
                                  </m:den>
                                </m:f>
                              </m:e>
                            </m:box>
                          </m:sup>
                        </m:s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99060" y="4587240"/>
              <a:ext cx="2362200" cy="6444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𝐷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84=3.</a:t>
              </a:r>
              <a:r>
                <a:rPr lang="en-US" sz="1100" b="0" i="0">
                  <a:latin typeface="Cambria Math" panose="02040503050406030204" pitchFamily="18" charset="0"/>
                </a:rPr>
                <a:t>54</a:t>
              </a:r>
              <a:r>
                <a:rPr lang="en-US" sz="1100" b="0" i="0">
                  <a:latin typeface="Cambria Math"/>
                </a:rPr>
                <a:t>∗𝑆</a:t>
              </a:r>
              <a:r>
                <a:rPr lang="en-US" sz="1100" b="0" i="0">
                  <a:latin typeface="Cambria Math" panose="02040503050406030204" pitchFamily="18" charset="0"/>
                </a:rPr>
                <a:t>^</a:t>
              </a:r>
              <a:r>
                <a:rPr lang="en-US" sz="1100" b="0" i="0">
                  <a:latin typeface="Cambria Math"/>
                </a:rPr>
                <a:t>0.747∗</a:t>
              </a:r>
              <a:r>
                <a:rPr lang="en-US" sz="1100" b="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/>
                </a:rPr>
                <a:t>1.25∗𝑞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𝑐</a:t>
              </a:r>
              <a:r>
                <a:rPr lang="en-US" sz="1100" b="0" i="0">
                  <a:latin typeface="Cambria Math" panose="02040503050406030204" pitchFamily="18" charset="0"/>
                </a:rPr>
                <a:t> )^□(64&amp;</a:t>
              </a:r>
              <a:r>
                <a:rPr lang="en-US" sz="1100" b="0" i="0">
                  <a:latin typeface="Cambria Math"/>
                </a:rPr>
                <a:t>2</a:t>
              </a:r>
              <a:r>
                <a:rPr lang="en-US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/>
                </a:rPr>
                <a:t>3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en-US" sz="1100" b="0" i="0">
                  <a:latin typeface="Cambria Math"/>
                </a:rPr>
                <a:t>𝑔</a:t>
              </a:r>
              <a:r>
                <a:rPr lang="en-US" sz="1100" b="0" i="0">
                  <a:latin typeface="Cambria Math" panose="02040503050406030204" pitchFamily="18" charset="0"/>
                </a:rPr>
                <a:t>^□(64&amp;</a:t>
              </a:r>
              <a:r>
                <a:rPr lang="en-US" sz="1100" b="0" i="0">
                  <a:latin typeface="Cambria Math"/>
                </a:rPr>
                <a:t>1</a:t>
              </a:r>
              <a:r>
                <a:rPr lang="en-US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/>
                </a:rPr>
                <a:t>3</a:t>
              </a:r>
              <a:r>
                <a:rPr lang="en-US" sz="1100" b="0" i="0">
                  <a:latin typeface="Cambria Math" panose="02040503050406030204" pitchFamily="18" charset="0"/>
                </a:rPr>
                <a:t>)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678180</xdr:colOff>
      <xdr:row>34</xdr:row>
      <xdr:rowOff>60960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678180" y="580644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50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𝐷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84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2.5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678180" y="580644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𝐷_50=𝐷_84/2.5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624840</xdr:colOff>
      <xdr:row>37</xdr:row>
      <xdr:rowOff>68580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624840" y="637794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100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𝐷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84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0.4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624840" y="637794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𝐷_100=𝐷_84/0.4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327660</xdr:colOff>
      <xdr:row>53</xdr:row>
      <xdr:rowOff>140970</xdr:rowOff>
    </xdr:from>
    <xdr:ext cx="1074420" cy="41011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3825240" y="3813810"/>
              <a:ext cx="1074420" cy="4101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𝑞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𝑐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</a:rPr>
                          <m:t>𝑄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𝑊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3825240" y="3813810"/>
              <a:ext cx="1074420" cy="4101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𝑞_𝑐=𝑄/𝑊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670560</xdr:colOff>
      <xdr:row>61</xdr:row>
      <xdr:rowOff>57150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670560" y="525399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16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𝐷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84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2" name="TextBox 11"/>
            <xdr:cNvSpPr txBox="1"/>
          </xdr:nvSpPr>
          <xdr:spPr>
            <a:xfrm>
              <a:off x="670560" y="525399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𝐷_16=𝐷_84/8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99060</xdr:colOff>
      <xdr:row>57</xdr:row>
      <xdr:rowOff>152400</xdr:rowOff>
    </xdr:from>
    <xdr:ext cx="2362200" cy="6444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99060" y="4587240"/>
              <a:ext cx="2362200" cy="6444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84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=3.5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4</m:t>
                    </m:r>
                    <m:r>
                      <a:rPr lang="en-US" sz="11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/>
                          </a:rPr>
                          <m:t>𝑆</m:t>
                        </m:r>
                      </m:e>
                      <m:sup>
                        <m:r>
                          <a:rPr lang="en-US" sz="1100" b="0" i="1">
                            <a:latin typeface="Cambria Math"/>
                          </a:rPr>
                          <m:t>0.747</m:t>
                        </m:r>
                      </m:sup>
                    </m:sSup>
                    <m:r>
                      <a:rPr lang="en-US" sz="1100" b="0" i="1">
                        <a:latin typeface="Cambria Math"/>
                      </a:rPr>
                      <m:t>∗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/>
                                  </a:rPr>
                                  <m:t>1.25∗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𝑞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𝑐</m:t>
                                    </m:r>
                                  </m:sub>
                                </m:sSub>
                              </m:e>
                            </m:d>
                          </m:e>
                          <m:sup>
                            <m:box>
                              <m:box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boxPr>
                              <m:e>
                                <m:argPr>
                                  <m:argSz m:val="-1"/>
                                </m:argPr>
                                <m:f>
                                  <m:f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2</m:t>
                                    </m:r>
                                  </m:num>
                                  <m:den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3</m:t>
                                    </m:r>
                                  </m:den>
                                </m:f>
                              </m:e>
                            </m:box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𝑔</m:t>
                            </m:r>
                          </m:e>
                          <m:sup>
                            <m:box>
                              <m:box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boxPr>
                              <m:e>
                                <m:argPr>
                                  <m:argSz m:val="-1"/>
                                </m:argPr>
                                <m:f>
                                  <m:f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3</m:t>
                                    </m:r>
                                  </m:den>
                                </m:f>
                              </m:e>
                            </m:box>
                          </m:sup>
                        </m:s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99060" y="4587240"/>
              <a:ext cx="2362200" cy="6444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𝐷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84=3.5</a:t>
              </a:r>
              <a:r>
                <a:rPr lang="en-US" sz="1100" b="0" i="0">
                  <a:latin typeface="Cambria Math" panose="02040503050406030204" pitchFamily="18" charset="0"/>
                </a:rPr>
                <a:t>4</a:t>
              </a:r>
              <a:r>
                <a:rPr lang="en-US" sz="1100" b="0" i="0">
                  <a:latin typeface="Cambria Math"/>
                </a:rPr>
                <a:t>∗𝑆</a:t>
              </a:r>
              <a:r>
                <a:rPr lang="en-US" sz="1100" b="0" i="0">
                  <a:latin typeface="Cambria Math" panose="02040503050406030204" pitchFamily="18" charset="0"/>
                </a:rPr>
                <a:t>^</a:t>
              </a:r>
              <a:r>
                <a:rPr lang="en-US" sz="1100" b="0" i="0">
                  <a:latin typeface="Cambria Math"/>
                </a:rPr>
                <a:t>0.747∗</a:t>
              </a:r>
              <a:r>
                <a:rPr lang="en-US" sz="1100" b="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/>
                </a:rPr>
                <a:t>1.25∗𝑞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𝑐</a:t>
              </a:r>
              <a:r>
                <a:rPr lang="en-US" sz="1100" b="0" i="0">
                  <a:latin typeface="Cambria Math" panose="02040503050406030204" pitchFamily="18" charset="0"/>
                </a:rPr>
                <a:t> )^□(64&amp;</a:t>
              </a:r>
              <a:r>
                <a:rPr lang="en-US" sz="1100" b="0" i="0">
                  <a:latin typeface="Cambria Math"/>
                </a:rPr>
                <a:t>2</a:t>
              </a:r>
              <a:r>
                <a:rPr lang="en-US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/>
                </a:rPr>
                <a:t>3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en-US" sz="1100" b="0" i="0">
                  <a:latin typeface="Cambria Math"/>
                </a:rPr>
                <a:t>𝑔</a:t>
              </a:r>
              <a:r>
                <a:rPr lang="en-US" sz="1100" b="0" i="0">
                  <a:latin typeface="Cambria Math" panose="02040503050406030204" pitchFamily="18" charset="0"/>
                </a:rPr>
                <a:t>^□(64&amp;</a:t>
              </a:r>
              <a:r>
                <a:rPr lang="en-US" sz="1100" b="0" i="0">
                  <a:latin typeface="Cambria Math"/>
                </a:rPr>
                <a:t>1</a:t>
              </a:r>
              <a:r>
                <a:rPr lang="en-US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/>
                </a:rPr>
                <a:t>3</a:t>
              </a:r>
              <a:r>
                <a:rPr lang="en-US" sz="1100" b="0" i="0">
                  <a:latin typeface="Cambria Math" panose="02040503050406030204" pitchFamily="18" charset="0"/>
                </a:rPr>
                <a:t>)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678180</xdr:colOff>
      <xdr:row>64</xdr:row>
      <xdr:rowOff>60960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678180" y="583692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50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𝐷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84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2.5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4" name="TextBox 13"/>
            <xdr:cNvSpPr txBox="1"/>
          </xdr:nvSpPr>
          <xdr:spPr>
            <a:xfrm>
              <a:off x="678180" y="583692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𝐷_50=𝐷_84/2.5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624840</xdr:colOff>
      <xdr:row>67</xdr:row>
      <xdr:rowOff>68580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624840" y="642366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100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𝐷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84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0.4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5" name="TextBox 14"/>
            <xdr:cNvSpPr txBox="1"/>
          </xdr:nvSpPr>
          <xdr:spPr>
            <a:xfrm>
              <a:off x="624840" y="642366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𝐷_100=𝐷_84/0.4</a:t>
              </a:r>
              <a:endParaRPr lang="en-US" sz="1100"/>
            </a:p>
          </xdr:txBody>
        </xdr:sp>
      </mc:Fallback>
    </mc:AlternateContent>
    <xdr:clientData/>
  </xdr:oneCellAnchor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2</xdr:row>
      <xdr:rowOff>4439</xdr:rowOff>
    </xdr:to>
    <xdr:pic>
      <xdr:nvPicPr>
        <xdr:cNvPr id="16" name="Picture 15" descr="http://wwwi.wsdot.wa.gov/NR/rdonlyres/00152D37-958C-4592-B6F8-1FA2E2DD79E5/0/DOTlogoblack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86050" cy="394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abSelected="1" workbookViewId="0">
      <selection activeCell="K30" sqref="K30"/>
    </sheetView>
  </sheetViews>
  <sheetFormatPr defaultRowHeight="15" x14ac:dyDescent="0.25"/>
  <cols>
    <col min="1" max="1" width="15.28515625" customWidth="1"/>
    <col min="2" max="2" width="11.85546875" customWidth="1"/>
    <col min="4" max="4" width="9.28515625" customWidth="1"/>
    <col min="5" max="5" width="5.7109375" customWidth="1"/>
    <col min="6" max="6" width="6.28515625" customWidth="1"/>
    <col min="7" max="7" width="5.28515625" customWidth="1"/>
    <col min="8" max="8" width="9.5703125" bestFit="1" customWidth="1"/>
  </cols>
  <sheetData>
    <row r="1" spans="1:9" x14ac:dyDescent="0.25">
      <c r="A1" s="25"/>
      <c r="B1" s="25"/>
      <c r="C1" s="25"/>
      <c r="F1" s="26" t="s">
        <v>30</v>
      </c>
      <c r="G1" s="26"/>
      <c r="H1" s="26"/>
      <c r="I1" s="26"/>
    </row>
    <row r="2" spans="1:9" ht="15.75" x14ac:dyDescent="0.25">
      <c r="A2" s="25"/>
      <c r="B2" s="25"/>
      <c r="C2" s="25"/>
      <c r="D2" s="21"/>
      <c r="E2" s="21"/>
      <c r="F2" s="26"/>
      <c r="G2" s="26"/>
      <c r="H2" s="26"/>
      <c r="I2" s="26"/>
    </row>
    <row r="3" spans="1:9" ht="15.6" customHeight="1" x14ac:dyDescent="0.25">
      <c r="A3" s="25"/>
      <c r="B3" s="25"/>
      <c r="C3" s="25"/>
      <c r="F3" s="26"/>
      <c r="G3" s="26"/>
      <c r="H3" s="26"/>
      <c r="I3" s="26"/>
    </row>
    <row r="4" spans="1:9" ht="14.45" x14ac:dyDescent="0.3">
      <c r="A4" s="1" t="s">
        <v>0</v>
      </c>
      <c r="B4" s="16" t="s">
        <v>31</v>
      </c>
      <c r="C4" s="16"/>
      <c r="D4" s="16"/>
      <c r="E4" s="16"/>
      <c r="F4" s="16"/>
      <c r="G4" s="16"/>
      <c r="H4" s="16"/>
      <c r="I4" s="16"/>
    </row>
    <row r="5" spans="1:9" ht="14.45" customHeight="1" x14ac:dyDescent="0.3">
      <c r="A5" s="1" t="s">
        <v>32</v>
      </c>
      <c r="B5" s="22">
        <v>9</v>
      </c>
      <c r="C5" s="16"/>
      <c r="D5" s="16"/>
      <c r="E5" s="16"/>
      <c r="F5" s="20" t="s">
        <v>33</v>
      </c>
      <c r="G5" s="16"/>
      <c r="H5" s="24">
        <v>42.36</v>
      </c>
      <c r="I5" s="16"/>
    </row>
    <row r="6" spans="1:9" ht="14.45" customHeight="1" x14ac:dyDescent="0.3">
      <c r="A6" s="1" t="s">
        <v>1</v>
      </c>
      <c r="B6" s="17" t="s">
        <v>34</v>
      </c>
      <c r="C6" s="17"/>
      <c r="D6" s="17"/>
      <c r="E6" s="17"/>
      <c r="F6" s="17"/>
      <c r="G6" s="17"/>
      <c r="H6" s="17"/>
      <c r="I6" s="16"/>
    </row>
    <row r="7" spans="1:9" ht="14.45" customHeight="1" x14ac:dyDescent="0.3">
      <c r="A7" s="1" t="s">
        <v>2</v>
      </c>
      <c r="B7" s="17" t="s">
        <v>35</v>
      </c>
      <c r="C7" s="17"/>
      <c r="D7" s="17"/>
      <c r="E7" s="17"/>
      <c r="F7" s="18" t="s">
        <v>3</v>
      </c>
      <c r="G7" s="17"/>
      <c r="H7" s="23">
        <v>41549</v>
      </c>
      <c r="I7" s="16"/>
    </row>
    <row r="8" spans="1:9" ht="14.45" customHeight="1" x14ac:dyDescent="0.3">
      <c r="A8" s="1" t="s">
        <v>29</v>
      </c>
      <c r="B8" s="17" t="s">
        <v>28</v>
      </c>
      <c r="C8" s="17"/>
      <c r="D8" s="17"/>
      <c r="E8" s="17"/>
      <c r="F8" s="18"/>
      <c r="H8" s="19"/>
    </row>
    <row r="9" spans="1:9" x14ac:dyDescent="0.25">
      <c r="A9" s="1"/>
    </row>
    <row r="10" spans="1:9" x14ac:dyDescent="0.25">
      <c r="A10" t="s">
        <v>4</v>
      </c>
    </row>
    <row r="11" spans="1:9" ht="14.45" x14ac:dyDescent="0.3">
      <c r="A11" s="2" t="s">
        <v>5</v>
      </c>
    </row>
    <row r="12" spans="1:9" ht="14.45" x14ac:dyDescent="0.3">
      <c r="A12" s="2" t="s">
        <v>6</v>
      </c>
    </row>
    <row r="19" spans="1:7" ht="14.45" x14ac:dyDescent="0.3">
      <c r="A19" s="3" t="s">
        <v>7</v>
      </c>
    </row>
    <row r="21" spans="1:7" ht="14.45" x14ac:dyDescent="0.3">
      <c r="A21" t="s">
        <v>8</v>
      </c>
    </row>
    <row r="22" spans="1:7" ht="14.45" x14ac:dyDescent="0.3">
      <c r="A22" t="s">
        <v>9</v>
      </c>
      <c r="D22" s="15">
        <v>100</v>
      </c>
      <c r="E22" t="s">
        <v>10</v>
      </c>
    </row>
    <row r="23" spans="1:7" x14ac:dyDescent="0.25">
      <c r="A23" t="s">
        <v>11</v>
      </c>
      <c r="C23" s="4" t="s">
        <v>12</v>
      </c>
      <c r="D23" s="5">
        <v>2.5041000000000001E-2</v>
      </c>
      <c r="E23" t="s">
        <v>13</v>
      </c>
    </row>
    <row r="24" spans="1:7" x14ac:dyDescent="0.25">
      <c r="A24" t="s">
        <v>14</v>
      </c>
      <c r="C24" s="4" t="s">
        <v>16</v>
      </c>
      <c r="D24" s="6">
        <v>832</v>
      </c>
      <c r="E24" t="s">
        <v>15</v>
      </c>
    </row>
    <row r="25" spans="1:7" x14ac:dyDescent="0.25">
      <c r="A25" t="s">
        <v>17</v>
      </c>
      <c r="C25" s="4" t="s">
        <v>18</v>
      </c>
      <c r="D25" s="6">
        <v>24</v>
      </c>
      <c r="E25" t="s">
        <v>19</v>
      </c>
    </row>
    <row r="26" spans="1:7" ht="18.75" x14ac:dyDescent="0.35">
      <c r="A26" t="s">
        <v>22</v>
      </c>
      <c r="C26" s="4" t="s">
        <v>20</v>
      </c>
      <c r="D26" s="6">
        <f>D24/D25</f>
        <v>34.666666666666664</v>
      </c>
      <c r="E26" t="s">
        <v>21</v>
      </c>
    </row>
    <row r="27" spans="1:7" x14ac:dyDescent="0.25">
      <c r="C27" s="4"/>
      <c r="D27" s="5"/>
    </row>
    <row r="28" spans="1:7" x14ac:dyDescent="0.25">
      <c r="C28" s="4"/>
      <c r="D28" s="5"/>
    </row>
    <row r="29" spans="1:7" ht="15.75" thickBot="1" x14ac:dyDescent="0.3"/>
    <row r="30" spans="1:7" ht="18" x14ac:dyDescent="0.35">
      <c r="E30" s="8" t="s">
        <v>23</v>
      </c>
      <c r="F30" s="9">
        <f>3.54*(D23^(0.747))*(((1.25*D26)^(2/3))/(32.2^(1/3)))</f>
        <v>0.8737600137242385</v>
      </c>
      <c r="G30" s="10" t="s">
        <v>19</v>
      </c>
    </row>
    <row r="31" spans="1:7" ht="15.75" thickBot="1" x14ac:dyDescent="0.3">
      <c r="E31" s="11"/>
      <c r="F31" s="12">
        <f>F30*12</f>
        <v>10.485120164690862</v>
      </c>
      <c r="G31" s="13" t="s">
        <v>27</v>
      </c>
    </row>
    <row r="32" spans="1:7" ht="15.75" thickBot="1" x14ac:dyDescent="0.3">
      <c r="E32" s="4"/>
      <c r="F32" s="7"/>
    </row>
    <row r="33" spans="5:7" ht="18" x14ac:dyDescent="0.35">
      <c r="E33" s="8" t="s">
        <v>24</v>
      </c>
      <c r="F33" s="9">
        <f>F30/8</f>
        <v>0.10922000171552981</v>
      </c>
      <c r="G33" s="10" t="s">
        <v>19</v>
      </c>
    </row>
    <row r="34" spans="5:7" ht="15.75" thickBot="1" x14ac:dyDescent="0.3">
      <c r="E34" s="11"/>
      <c r="F34" s="12">
        <f>F33*12</f>
        <v>1.3106400205863578</v>
      </c>
      <c r="G34" s="13" t="s">
        <v>27</v>
      </c>
    </row>
    <row r="35" spans="5:7" ht="15.75" thickBot="1" x14ac:dyDescent="0.3">
      <c r="E35" s="4"/>
      <c r="F35" s="7"/>
    </row>
    <row r="36" spans="5:7" ht="18" x14ac:dyDescent="0.35">
      <c r="E36" s="8" t="s">
        <v>25</v>
      </c>
      <c r="F36" s="9">
        <f>F30/2.5</f>
        <v>0.3495040054896954</v>
      </c>
      <c r="G36" s="10" t="s">
        <v>19</v>
      </c>
    </row>
    <row r="37" spans="5:7" ht="15.75" thickBot="1" x14ac:dyDescent="0.3">
      <c r="E37" s="11"/>
      <c r="F37" s="12">
        <f>F36*12</f>
        <v>4.1940480658763448</v>
      </c>
      <c r="G37" s="13" t="s">
        <v>27</v>
      </c>
    </row>
    <row r="38" spans="5:7" ht="15.75" thickBot="1" x14ac:dyDescent="0.3">
      <c r="E38" s="4"/>
      <c r="F38" s="7"/>
    </row>
    <row r="39" spans="5:7" ht="18" x14ac:dyDescent="0.35">
      <c r="E39" s="8" t="s">
        <v>26</v>
      </c>
      <c r="F39" s="9">
        <f>F30/0.4</f>
        <v>2.1844000343105963</v>
      </c>
      <c r="G39" s="10" t="s">
        <v>19</v>
      </c>
    </row>
    <row r="40" spans="5:7" ht="15.75" thickBot="1" x14ac:dyDescent="0.3">
      <c r="E40" s="14"/>
      <c r="F40" s="12">
        <f>F39*12</f>
        <v>26.212800411727155</v>
      </c>
      <c r="G40" s="13" t="s">
        <v>27</v>
      </c>
    </row>
    <row r="49" spans="1:7" x14ac:dyDescent="0.25">
      <c r="A49" s="3" t="s">
        <v>7</v>
      </c>
    </row>
    <row r="51" spans="1:7" x14ac:dyDescent="0.25">
      <c r="A51" t="s">
        <v>8</v>
      </c>
    </row>
    <row r="52" spans="1:7" x14ac:dyDescent="0.25">
      <c r="A52" t="s">
        <v>9</v>
      </c>
      <c r="D52" s="15">
        <v>2</v>
      </c>
      <c r="E52" t="s">
        <v>10</v>
      </c>
    </row>
    <row r="53" spans="1:7" x14ac:dyDescent="0.25">
      <c r="A53" t="s">
        <v>11</v>
      </c>
      <c r="C53" s="4" t="s">
        <v>12</v>
      </c>
      <c r="D53" s="5">
        <v>2.5999999999999999E-3</v>
      </c>
      <c r="E53" t="s">
        <v>13</v>
      </c>
    </row>
    <row r="54" spans="1:7" x14ac:dyDescent="0.25">
      <c r="A54" t="s">
        <v>36</v>
      </c>
      <c r="C54" s="4" t="s">
        <v>16</v>
      </c>
      <c r="D54" s="6">
        <v>77</v>
      </c>
      <c r="E54" t="s">
        <v>15</v>
      </c>
    </row>
    <row r="55" spans="1:7" x14ac:dyDescent="0.25">
      <c r="A55" t="s">
        <v>17</v>
      </c>
      <c r="C55" s="4" t="s">
        <v>18</v>
      </c>
      <c r="D55" s="6">
        <v>22</v>
      </c>
      <c r="E55" t="s">
        <v>19</v>
      </c>
    </row>
    <row r="56" spans="1:7" ht="18.75" x14ac:dyDescent="0.35">
      <c r="A56" t="s">
        <v>22</v>
      </c>
      <c r="C56" s="4" t="s">
        <v>20</v>
      </c>
      <c r="D56" s="6">
        <f>D54/D55</f>
        <v>3.5</v>
      </c>
      <c r="E56" t="s">
        <v>21</v>
      </c>
    </row>
    <row r="57" spans="1:7" x14ac:dyDescent="0.25">
      <c r="C57" s="4"/>
      <c r="D57" s="5"/>
    </row>
    <row r="58" spans="1:7" x14ac:dyDescent="0.25">
      <c r="C58" s="4"/>
      <c r="D58" s="5"/>
    </row>
    <row r="59" spans="1:7" ht="15.75" thickBot="1" x14ac:dyDescent="0.3"/>
    <row r="60" spans="1:7" ht="18" x14ac:dyDescent="0.35">
      <c r="E60" s="8" t="s">
        <v>23</v>
      </c>
      <c r="F60" s="9">
        <f>3.54*(D53^(0.747))*(((1.25*D56)^(2/3))/(32.2^(1/3)))</f>
        <v>3.4888992949151904E-2</v>
      </c>
      <c r="G60" s="10" t="s">
        <v>19</v>
      </c>
    </row>
    <row r="61" spans="1:7" ht="15.75" thickBot="1" x14ac:dyDescent="0.3">
      <c r="E61" s="11"/>
      <c r="F61" s="12">
        <f>F60*12</f>
        <v>0.41866791538982284</v>
      </c>
      <c r="G61" s="13" t="s">
        <v>27</v>
      </c>
    </row>
    <row r="62" spans="1:7" ht="15.75" thickBot="1" x14ac:dyDescent="0.3">
      <c r="E62" s="4"/>
      <c r="F62" s="7"/>
    </row>
    <row r="63" spans="1:7" ht="18" x14ac:dyDescent="0.35">
      <c r="E63" s="8" t="s">
        <v>24</v>
      </c>
      <c r="F63" s="9">
        <f>F60/8</f>
        <v>4.3611241186439879E-3</v>
      </c>
      <c r="G63" s="10" t="s">
        <v>19</v>
      </c>
    </row>
    <row r="64" spans="1:7" ht="15.75" thickBot="1" x14ac:dyDescent="0.3">
      <c r="E64" s="11"/>
      <c r="F64" s="12">
        <f>F63*12</f>
        <v>5.2333489423727855E-2</v>
      </c>
      <c r="G64" s="13" t="s">
        <v>27</v>
      </c>
    </row>
    <row r="65" spans="5:7" ht="15.75" thickBot="1" x14ac:dyDescent="0.3">
      <c r="E65" s="4"/>
      <c r="F65" s="7"/>
    </row>
    <row r="66" spans="5:7" ht="18" x14ac:dyDescent="0.35">
      <c r="E66" s="8" t="s">
        <v>25</v>
      </c>
      <c r="F66" s="9">
        <f>F60/2.5</f>
        <v>1.3955597179660762E-2</v>
      </c>
      <c r="G66" s="10" t="s">
        <v>19</v>
      </c>
    </row>
    <row r="67" spans="5:7" ht="15.75" thickBot="1" x14ac:dyDescent="0.3">
      <c r="E67" s="11"/>
      <c r="F67" s="12">
        <f>F66*12</f>
        <v>0.16746716615592916</v>
      </c>
      <c r="G67" s="13" t="s">
        <v>27</v>
      </c>
    </row>
    <row r="68" spans="5:7" ht="15.75" thickBot="1" x14ac:dyDescent="0.3">
      <c r="E68" s="4"/>
      <c r="F68" s="7"/>
    </row>
    <row r="69" spans="5:7" ht="18" x14ac:dyDescent="0.35">
      <c r="E69" s="8" t="s">
        <v>26</v>
      </c>
      <c r="F69" s="9">
        <f>F60/0.4</f>
        <v>8.7222482372879759E-2</v>
      </c>
      <c r="G69" s="10" t="s">
        <v>19</v>
      </c>
    </row>
    <row r="70" spans="5:7" ht="15.75" thickBot="1" x14ac:dyDescent="0.3">
      <c r="E70" s="14"/>
      <c r="F70" s="12">
        <f>F69*12</f>
        <v>1.0466697884745571</v>
      </c>
      <c r="G70" s="13" t="s">
        <v>27</v>
      </c>
    </row>
  </sheetData>
  <mergeCells count="2">
    <mergeCell ref="A1:C3"/>
    <mergeCell ref="F1:I3"/>
  </mergeCells>
  <printOptions horizontalCentered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100yr</vt:lpstr>
      <vt:lpstr>Sheet2</vt:lpstr>
      <vt:lpstr>Sheet3</vt:lpstr>
    </vt:vector>
  </TitlesOfParts>
  <Company>WSDOT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Sediment Sizing–Bathurst</dc:title>
  <dc:subject>Sediment Sizing–Bathurst</dc:subject>
  <dc:creator>WSDOT Hydraulics</dc:creator>
  <cp:keywords>Sediment Sizing–Bathurst</cp:keywords>
  <cp:lastModifiedBy>Williams, Stephanie</cp:lastModifiedBy>
  <cp:lastPrinted>2013-02-21T23:50:03Z</cp:lastPrinted>
  <dcterms:created xsi:type="dcterms:W3CDTF">2012-06-19T15:13:23Z</dcterms:created>
  <dcterms:modified xsi:type="dcterms:W3CDTF">2023-11-07T00:30:52Z</dcterms:modified>
  <cp:category>Sediment Sizing–Bathurst</cp:category>
</cp:coreProperties>
</file>