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sdot-my.sharepoint.com/personal/willisr_wsdot_wa_gov/Documents/Desktop/"/>
    </mc:Choice>
  </mc:AlternateContent>
  <xr:revisionPtr revIDLastSave="0" documentId="8_{A497A4EE-8F1C-4955-BBE3-9B8958BDB1E3}" xr6:coauthVersionLast="47" xr6:coauthVersionMax="47" xr10:uidLastSave="{00000000-0000-0000-0000-000000000000}"/>
  <bookViews>
    <workbookView xWindow="2730" yWindow="2730" windowWidth="21600" windowHeight="11295" xr2:uid="{02420969-3BED-45D8-B719-A253EF3749A8}"/>
  </bookViews>
  <sheets>
    <sheet name="Solicitation Sc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 s="1"/>
  <c r="B16" i="1" s="1"/>
  <c r="G16" i="1" s="1"/>
  <c r="F8" i="1"/>
  <c r="E8" i="1" s="1"/>
  <c r="B17" i="1" s="1"/>
  <c r="G17" i="1" s="1"/>
  <c r="F9" i="1"/>
  <c r="E9" i="1" s="1"/>
  <c r="B18" i="1" s="1"/>
  <c r="G18" i="1" s="1"/>
  <c r="F10" i="1"/>
  <c r="E10" i="1" s="1"/>
  <c r="B19" i="1" s="1"/>
  <c r="G19" i="1" s="1"/>
</calcChain>
</file>

<file path=xl/sharedStrings.xml><?xml version="1.0" encoding="utf-8"?>
<sst xmlns="http://schemas.openxmlformats.org/spreadsheetml/2006/main" count="26" uniqueCount="21">
  <si>
    <t xml:space="preserve">BIDDER </t>
  </si>
  <si>
    <t>Technical Average</t>
  </si>
  <si>
    <t>Total</t>
  </si>
  <si>
    <t>Bidder</t>
  </si>
  <si>
    <t>Total Score</t>
  </si>
  <si>
    <t>Technical Average Score</t>
  </si>
  <si>
    <t>80 Possible</t>
  </si>
  <si>
    <t>Veteran Owned (3 pts)</t>
  </si>
  <si>
    <t>RFQQ 2025 0523</t>
  </si>
  <si>
    <t>Blue Lacy</t>
  </si>
  <si>
    <t>Evecrest</t>
  </si>
  <si>
    <t>Linwood Capital</t>
  </si>
  <si>
    <t>Siemens PTI</t>
  </si>
  <si>
    <t>Small Business (3 pts)</t>
  </si>
  <si>
    <t>Workers' Rights (2 pts)</t>
  </si>
  <si>
    <t>Technical Score (55 pts)</t>
  </si>
  <si>
    <t>Fuel Hedge</t>
  </si>
  <si>
    <t>Cost Score</t>
  </si>
  <si>
    <t>Evaluator 1</t>
  </si>
  <si>
    <t>Evaluator 2</t>
  </si>
  <si>
    <t>Evaluator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</si>
</sst>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MS Sans Serif"/>
    </font>
    <font>
      <b/>
      <sz val="10"/>
      <color theme="0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sz val="10"/>
      <name val="MS Sans Serif"/>
    </font>
    <font>
      <sz val="10"/>
      <color theme="1"/>
      <name val="Tahoma"/>
      <family val="2"/>
    </font>
    <font>
      <b/>
      <sz val="14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/>
    <xf numFmtId="0" fontId="3" fillId="2" borderId="4" xfId="0" applyFont="1" applyFill="1" applyBorder="1" applyAlignment="1">
      <alignment wrapText="1"/>
    </xf>
    <xf numFmtId="0" fontId="2" fillId="0" borderId="3" xfId="0" applyFont="1" applyBorder="1"/>
    <xf numFmtId="0" fontId="2" fillId="0" borderId="6" xfId="0" applyFont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1" fontId="2" fillId="3" borderId="6" xfId="0" applyNumberFormat="1" applyFont="1" applyFill="1" applyBorder="1" applyAlignment="1">
      <alignment wrapText="1"/>
    </xf>
    <xf numFmtId="0" fontId="3" fillId="2" borderId="8" xfId="0" applyFont="1" applyFill="1" applyBorder="1"/>
    <xf numFmtId="0" fontId="3" fillId="2" borderId="9" xfId="0" applyFont="1" applyFill="1" applyBorder="1" applyAlignment="1">
      <alignment horizontal="center" wrapText="1"/>
    </xf>
    <xf numFmtId="164" fontId="5" fillId="5" borderId="6" xfId="1" applyNumberFormat="1" applyFont="1" applyFill="1" applyBorder="1" applyAlignment="1">
      <alignment horizontal="center" wrapText="1"/>
    </xf>
    <xf numFmtId="164" fontId="5" fillId="0" borderId="6" xfId="1" applyNumberFormat="1" applyFont="1" applyFill="1" applyBorder="1" applyAlignment="1">
      <alignment horizontal="center" wrapText="1"/>
    </xf>
    <xf numFmtId="0" fontId="2" fillId="0" borderId="2" xfId="0" applyFont="1" applyBorder="1"/>
    <xf numFmtId="1" fontId="2" fillId="3" borderId="1" xfId="0" applyNumberFormat="1" applyFont="1" applyFill="1" applyBorder="1" applyAlignment="1">
      <alignment wrapText="1"/>
    </xf>
    <xf numFmtId="164" fontId="5" fillId="5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center" wrapText="1"/>
    </xf>
    <xf numFmtId="44" fontId="3" fillId="2" borderId="10" xfId="0" applyNumberFormat="1" applyFont="1" applyFill="1" applyBorder="1" applyAlignment="1">
      <alignment horizontal="center" wrapText="1"/>
    </xf>
    <xf numFmtId="44" fontId="5" fillId="2" borderId="10" xfId="0" applyNumberFormat="1" applyFont="1" applyFill="1" applyBorder="1" applyAlignment="1">
      <alignment horizontal="center" wrapText="1"/>
    </xf>
    <xf numFmtId="0" fontId="2" fillId="0" borderId="5" xfId="0" applyFont="1" applyBorder="1"/>
    <xf numFmtId="1" fontId="2" fillId="3" borderId="10" xfId="0" applyNumberFormat="1" applyFont="1" applyFill="1" applyBorder="1" applyAlignment="1">
      <alignment wrapText="1"/>
    </xf>
    <xf numFmtId="164" fontId="5" fillId="5" borderId="10" xfId="1" applyNumberFormat="1" applyFont="1" applyFill="1" applyBorder="1" applyAlignment="1">
      <alignment horizontal="center" wrapText="1"/>
    </xf>
    <xf numFmtId="164" fontId="5" fillId="0" borderId="10" xfId="1" applyNumberFormat="1" applyFont="1" applyFill="1" applyBorder="1" applyAlignment="1">
      <alignment horizontal="center" wrapText="1"/>
    </xf>
    <xf numFmtId="164" fontId="5" fillId="4" borderId="4" xfId="0" applyNumberFormat="1" applyFont="1" applyFill="1" applyBorder="1" applyAlignment="1">
      <alignment wrapText="1"/>
    </xf>
    <xf numFmtId="164" fontId="5" fillId="4" borderId="7" xfId="0" applyNumberFormat="1" applyFont="1" applyFill="1" applyBorder="1" applyAlignment="1">
      <alignment wrapText="1"/>
    </xf>
    <xf numFmtId="164" fontId="5" fillId="4" borderId="11" xfId="0" applyNumberFormat="1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numFmt numFmtId="1" formatCode="0"/>
      <fill>
        <patternFill patternType="solid">
          <fgColor indexed="64"/>
          <bgColor rgb="FFFFFF99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C401BB-0C6A-4270-BD94-7E8DDF2B7270}" name="Table2" displayName="Table2" ref="A6:F10" totalsRowShown="0" headerRowDxfId="9" dataDxfId="7" headerRowBorderDxfId="8" tableBorderDxfId="6">
  <tableColumns count="6">
    <tableColumn id="2" xr3:uid="{3536DC2E-3521-4230-B6BB-8AF3D61D9FED}" name="BIDDER " dataDxfId="5"/>
    <tableColumn id="3" xr3:uid="{A60BCCB1-6A20-4066-ABE2-E59E2D67F6F3}" name="Evaluator 1" dataDxfId="4"/>
    <tableColumn id="8" xr3:uid="{355B64A6-5AA6-49B5-938D-07023B1524AC}" name="Evaluator 2" dataDxfId="3"/>
    <tableColumn id="1" xr3:uid="{AB05D3C1-3991-4ABE-9079-00E43B1A5962}" name="Evaluator 3" dataDxfId="2"/>
    <tableColumn id="6" xr3:uid="{45CB775D-EB44-4086-B226-13BE54C26A5D}" name="Technical Average" dataDxfId="1">
      <calculatedColumnFormula>Table2[[#This Row],[Total]]/3</calculatedColumnFormula>
    </tableColumn>
    <tableColumn id="7" xr3:uid="{6EB773F7-ED22-4B5F-9604-F22363C5827C}" name="Total" dataDxfId="0">
      <calculatedColumnFormula>SUM(Table2[[#This Row],[Evaluator 1]:[Evaluator 3]])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78CB5-A91D-4EC1-8139-DB466F4A7FD2}">
  <dimension ref="A1:M30"/>
  <sheetViews>
    <sheetView tabSelected="1" zoomScale="80" zoomScaleNormal="80" workbookViewId="0">
      <selection activeCell="A2" sqref="A2"/>
    </sheetView>
  </sheetViews>
  <sheetFormatPr defaultColWidth="9.28515625" defaultRowHeight="12.75" x14ac:dyDescent="0.2"/>
  <cols>
    <col min="1" max="1" width="35.42578125" style="1" bestFit="1" customWidth="1"/>
    <col min="2" max="3" width="16.42578125" style="2" customWidth="1"/>
    <col min="4" max="4" width="15.7109375" style="2" customWidth="1"/>
    <col min="5" max="5" width="16.42578125" style="2" bestFit="1" customWidth="1"/>
    <col min="6" max="6" width="15.28515625" style="2" bestFit="1" customWidth="1"/>
    <col min="7" max="7" width="15.140625" style="2" customWidth="1"/>
    <col min="8" max="8" width="10.7109375" style="1" bestFit="1" customWidth="1"/>
    <col min="9" max="9" width="17.28515625" style="1" customWidth="1"/>
    <col min="10" max="16384" width="9.28515625" style="1"/>
  </cols>
  <sheetData>
    <row r="1" spans="1:13" ht="18" x14ac:dyDescent="0.25">
      <c r="A1" s="5" t="s">
        <v>8</v>
      </c>
    </row>
    <row r="2" spans="1:13" ht="18" x14ac:dyDescent="0.25">
      <c r="A2" s="5" t="s">
        <v>16</v>
      </c>
      <c r="B2" s="6"/>
    </row>
    <row r="3" spans="1:13" ht="18" x14ac:dyDescent="0.25">
      <c r="A3" s="5"/>
      <c r="B3" s="6"/>
    </row>
    <row r="4" spans="1:13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" x14ac:dyDescent="0.25">
      <c r="A5" s="4" t="s">
        <v>15</v>
      </c>
      <c r="B5" s="3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5.25" customHeight="1" thickBot="1" x14ac:dyDescent="0.25">
      <c r="A6" s="14" t="s">
        <v>0</v>
      </c>
      <c r="B6" s="15" t="s">
        <v>18</v>
      </c>
      <c r="C6" s="15" t="s">
        <v>19</v>
      </c>
      <c r="D6" s="15" t="s">
        <v>20</v>
      </c>
      <c r="E6" s="15" t="s">
        <v>1</v>
      </c>
      <c r="F6" s="15" t="s">
        <v>2</v>
      </c>
      <c r="G6" s="1"/>
    </row>
    <row r="7" spans="1:13" ht="23.25" customHeight="1" thickTop="1" x14ac:dyDescent="0.2">
      <c r="A7" s="1" t="s">
        <v>9</v>
      </c>
      <c r="B7" s="10">
        <v>35</v>
      </c>
      <c r="C7" s="10">
        <v>46</v>
      </c>
      <c r="D7" s="10">
        <v>49</v>
      </c>
      <c r="E7" s="13">
        <f>Table2[[#This Row],[Total]]/3</f>
        <v>43.333333333333336</v>
      </c>
      <c r="F7" s="12">
        <f>SUM(Table2[[#This Row],[Evaluator 1]:[Evaluator 3]])</f>
        <v>130</v>
      </c>
      <c r="G7" s="1"/>
    </row>
    <row r="8" spans="1:13" ht="20.25" customHeight="1" x14ac:dyDescent="0.2">
      <c r="A8" s="1" t="s">
        <v>10</v>
      </c>
      <c r="B8" s="10">
        <v>42</v>
      </c>
      <c r="C8" s="10">
        <v>47</v>
      </c>
      <c r="D8" s="10">
        <v>55</v>
      </c>
      <c r="E8" s="13">
        <f>Table2[[#This Row],[Total]]/3</f>
        <v>48</v>
      </c>
      <c r="F8" s="12">
        <f>SUM(Table2[[#This Row],[Evaluator 1]:[Evaluator 3]])</f>
        <v>144</v>
      </c>
      <c r="G8" s="1"/>
    </row>
    <row r="9" spans="1:13" ht="19.5" customHeight="1" x14ac:dyDescent="0.2">
      <c r="A9" s="1" t="s">
        <v>11</v>
      </c>
      <c r="B9" s="10">
        <v>41</v>
      </c>
      <c r="C9" s="10">
        <v>55</v>
      </c>
      <c r="D9" s="10">
        <v>52</v>
      </c>
      <c r="E9" s="13">
        <f>Table2[[#This Row],[Total]]/3</f>
        <v>49.333333333333336</v>
      </c>
      <c r="F9" s="12">
        <f>SUM(Table2[[#This Row],[Evaluator 1]:[Evaluator 3]])</f>
        <v>148</v>
      </c>
      <c r="G9" s="1"/>
    </row>
    <row r="10" spans="1:13" ht="20.25" customHeight="1" x14ac:dyDescent="0.2">
      <c r="A10" s="1" t="s">
        <v>12</v>
      </c>
      <c r="B10" s="10">
        <v>45</v>
      </c>
      <c r="C10" s="10">
        <v>53</v>
      </c>
      <c r="D10" s="10">
        <v>50</v>
      </c>
      <c r="E10" s="13">
        <f>Table2[[#This Row],[Total]]/3</f>
        <v>49.333333333333336</v>
      </c>
      <c r="F10" s="12">
        <f>SUM(Table2[[#This Row],[Evaluator 1]:[Evaluator 3]])</f>
        <v>148</v>
      </c>
      <c r="G10" s="1"/>
    </row>
    <row r="11" spans="1:13" ht="16.899999999999999" customHeight="1" x14ac:dyDescent="0.2"/>
    <row r="12" spans="1:13" ht="16.899999999999999" customHeight="1" x14ac:dyDescent="0.2"/>
    <row r="13" spans="1:13" ht="16.899999999999999" customHeight="1" x14ac:dyDescent="0.2"/>
    <row r="14" spans="1:13" ht="16.899999999999999" customHeight="1" thickBot="1" x14ac:dyDescent="0.3">
      <c r="A14" s="4" t="s">
        <v>4</v>
      </c>
    </row>
    <row r="15" spans="1:13" ht="26.25" thickBot="1" x14ac:dyDescent="0.25">
      <c r="A15" s="11" t="s">
        <v>3</v>
      </c>
      <c r="B15" s="22" t="s">
        <v>5</v>
      </c>
      <c r="C15" s="22" t="s">
        <v>17</v>
      </c>
      <c r="D15" s="23" t="s">
        <v>13</v>
      </c>
      <c r="E15" s="23" t="s">
        <v>7</v>
      </c>
      <c r="F15" s="23" t="s">
        <v>14</v>
      </c>
      <c r="G15" s="8" t="s">
        <v>4</v>
      </c>
      <c r="H15" s="2"/>
      <c r="I15" s="2"/>
    </row>
    <row r="16" spans="1:13" ht="24" customHeight="1" x14ac:dyDescent="0.2">
      <c r="A16" s="24" t="s">
        <v>9</v>
      </c>
      <c r="B16" s="25">
        <f>VLOOKUP(A16,Table2[],5,0)</f>
        <v>43.333333333333336</v>
      </c>
      <c r="C16" s="26">
        <v>16</v>
      </c>
      <c r="D16" s="27">
        <v>0</v>
      </c>
      <c r="E16" s="27">
        <v>0</v>
      </c>
      <c r="F16" s="27">
        <v>2</v>
      </c>
      <c r="G16" s="28">
        <f>SUM(B16+C16)+SUM(D16:F16)</f>
        <v>61.333333333333336</v>
      </c>
      <c r="H16" s="2"/>
      <c r="I16" s="2"/>
    </row>
    <row r="17" spans="1:9" ht="24" customHeight="1" x14ac:dyDescent="0.2">
      <c r="A17" s="9" t="s">
        <v>10</v>
      </c>
      <c r="B17" s="13">
        <f>VLOOKUP(A17,Table2[],5,0)</f>
        <v>48</v>
      </c>
      <c r="C17" s="16">
        <v>14.065934065934066</v>
      </c>
      <c r="D17" s="17">
        <v>0</v>
      </c>
      <c r="E17" s="17">
        <v>0</v>
      </c>
      <c r="F17" s="17">
        <v>2</v>
      </c>
      <c r="G17" s="29">
        <f>SUM(B17+C17)+SUM(D17:F17)</f>
        <v>64.065934065934073</v>
      </c>
      <c r="H17" s="2"/>
      <c r="I17" s="2"/>
    </row>
    <row r="18" spans="1:9" ht="24" customHeight="1" x14ac:dyDescent="0.2">
      <c r="A18" s="9" t="s">
        <v>11</v>
      </c>
      <c r="B18" s="13">
        <f>VLOOKUP(A18,Table2[],5,0)</f>
        <v>49.333333333333336</v>
      </c>
      <c r="C18" s="16">
        <v>11.851851851851851</v>
      </c>
      <c r="D18" s="17">
        <v>0</v>
      </c>
      <c r="E18" s="17">
        <v>0</v>
      </c>
      <c r="F18" s="17">
        <v>2</v>
      </c>
      <c r="G18" s="29">
        <f>SUM(B18+C18)+SUM(D18:F18)</f>
        <v>63.18518518518519</v>
      </c>
      <c r="H18" s="2"/>
      <c r="I18" s="2"/>
    </row>
    <row r="19" spans="1:9" ht="24" customHeight="1" thickBot="1" x14ac:dyDescent="0.25">
      <c r="A19" s="18" t="s">
        <v>12</v>
      </c>
      <c r="B19" s="19">
        <f>VLOOKUP(A19,Table2[],5,0)</f>
        <v>49.333333333333336</v>
      </c>
      <c r="C19" s="20">
        <v>15.421686746987952</v>
      </c>
      <c r="D19" s="21">
        <v>0</v>
      </c>
      <c r="E19" s="21">
        <v>0</v>
      </c>
      <c r="F19" s="21">
        <v>2</v>
      </c>
      <c r="G19" s="30">
        <f>SUM(B19+C19)+SUM(D19:F19)</f>
        <v>66.755020080321287</v>
      </c>
      <c r="H19" s="2"/>
      <c r="I19" s="2"/>
    </row>
    <row r="20" spans="1:9" ht="16.899999999999999" customHeight="1" x14ac:dyDescent="0.2">
      <c r="I20" s="7"/>
    </row>
    <row r="21" spans="1:9" ht="17.25" customHeight="1" x14ac:dyDescent="0.2">
      <c r="I21" s="7"/>
    </row>
    <row r="22" spans="1:9" ht="17.25" customHeight="1" x14ac:dyDescent="0.2"/>
    <row r="23" spans="1:9" ht="17.25" customHeight="1" x14ac:dyDescent="0.2"/>
    <row r="24" spans="1:9" ht="17.25" customHeight="1" x14ac:dyDescent="0.2"/>
    <row r="25" spans="1:9" ht="17.25" customHeight="1" x14ac:dyDescent="0.2"/>
    <row r="26" spans="1:9" ht="17.25" customHeight="1" x14ac:dyDescent="0.2"/>
    <row r="27" spans="1:9" ht="17.25" customHeight="1" x14ac:dyDescent="0.2"/>
    <row r="28" spans="1:9" ht="17.25" customHeight="1" x14ac:dyDescent="0.2"/>
    <row r="29" spans="1:9" ht="17.25" customHeight="1" x14ac:dyDescent="0.2"/>
    <row r="30" spans="1:9" ht="17.25" customHeight="1" x14ac:dyDescent="0.2"/>
  </sheetData>
  <pageMargins left="0.7" right="0.7" top="0.75" bottom="0.75" header="0.3" footer="0.3"/>
  <pageSetup orientation="portrait" verticalDpi="0" r:id="rId1"/>
  <headerFooter>
    <oddHeader>&amp;CWR-2022-1103-MW - Evaluators Combined Technical Scores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Solicitation 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RFQQ 2025 0523 - Fuel Hedge</dc:title>
  <dc:subject>RFQQ 2025 0523 - Fuel Hedge</dc:subject>
  <dc:creator>WSDOT Consultant Services</dc:creator>
  <cp:keywords>RFQQ 2025 0523 - Fuel Hedge</cp:keywords>
  <cp:lastModifiedBy>Williams, Stephanie</cp:lastModifiedBy>
  <dcterms:created xsi:type="dcterms:W3CDTF">2024-04-22T19:49:04Z</dcterms:created>
  <dcterms:modified xsi:type="dcterms:W3CDTF">2025-07-30T22:02:14Z</dcterms:modified>
  <cp:category>RFQQ 2025 0523 - Fuel Hedge</cp:category>
</cp:coreProperties>
</file>